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17340" windowHeight="10452" tabRatio="602" activeTab="0"/>
  </bookViews>
  <sheets>
    <sheet name="Simulation" sheetId="1" r:id="rId1"/>
    <sheet name="Tabelle" sheetId="2" r:id="rId2"/>
  </sheets>
  <definedNames/>
  <calcPr fullCalcOnLoad="1"/>
</workbook>
</file>

<file path=xl/comments1.xml><?xml version="1.0" encoding="utf-8"?>
<comments xmlns="http://schemas.openxmlformats.org/spreadsheetml/2006/main">
  <authors>
    <author>Zwerenz</author>
  </authors>
  <commentList>
    <comment ref="C2" authorId="0">
      <text>
        <r>
          <rPr>
            <sz val="9"/>
            <rFont val="Tahoma"/>
            <family val="2"/>
          </rPr>
          <t xml:space="preserve">Absolute Häufigkeit
</t>
        </r>
        <r>
          <rPr>
            <b/>
            <sz val="9"/>
            <rFont val="Tahoma"/>
            <family val="2"/>
          </rPr>
          <t>(Eingabe: 0 ... 20)</t>
        </r>
      </text>
    </comment>
    <comment ref="A2" authorId="0">
      <text>
        <r>
          <rPr>
            <sz val="9"/>
            <rFont val="Tahoma"/>
            <family val="2"/>
          </rPr>
          <t xml:space="preserve">Laufindex j
der
Häufigkeits-
verteilung  </t>
        </r>
        <r>
          <rPr>
            <sz val="7"/>
            <rFont val="Tahoma"/>
            <family val="0"/>
          </rPr>
          <t xml:space="preserve">
</t>
        </r>
      </text>
    </comment>
    <comment ref="B2" authorId="0">
      <text>
        <r>
          <rPr>
            <sz val="9"/>
            <rFont val="Tahoma"/>
            <family val="2"/>
          </rPr>
          <t>Werte
der
Häufigkeits-
verteilung</t>
        </r>
        <r>
          <rPr>
            <sz val="7"/>
            <rFont val="Tahoma"/>
            <family val="0"/>
          </rPr>
          <t xml:space="preserve">
</t>
        </r>
      </text>
    </comment>
    <comment ref="D2" authorId="0">
      <text>
        <r>
          <rPr>
            <sz val="9"/>
            <rFont val="Tahoma"/>
            <family val="2"/>
          </rPr>
          <t>Absolute
kumulierte
Häufigkeit</t>
        </r>
        <r>
          <rPr>
            <sz val="7"/>
            <rFont val="Tahoma"/>
            <family val="0"/>
          </rPr>
          <t xml:space="preserve">
</t>
        </r>
      </text>
    </comment>
    <comment ref="E2" authorId="0">
      <text>
        <r>
          <rPr>
            <sz val="9"/>
            <rFont val="Tahoma"/>
            <family val="2"/>
          </rPr>
          <t>Merkmals-
betrag</t>
        </r>
        <r>
          <rPr>
            <sz val="7"/>
            <rFont val="Tahoma"/>
            <family val="0"/>
          </rPr>
          <t xml:space="preserve">
</t>
        </r>
      </text>
    </comment>
    <comment ref="F2" authorId="0">
      <text>
        <r>
          <rPr>
            <sz val="9"/>
            <rFont val="Tahoma"/>
            <family val="2"/>
          </rPr>
          <t>Relative
kumulierte
Häufigkeit</t>
        </r>
      </text>
    </comment>
    <comment ref="C8" authorId="0">
      <text>
        <r>
          <rPr>
            <sz val="9"/>
            <rFont val="Tahoma"/>
            <family val="2"/>
          </rPr>
          <t>Umfang n
der
Gesamtheit</t>
        </r>
        <r>
          <rPr>
            <sz val="7"/>
            <rFont val="Tahoma"/>
            <family val="0"/>
          </rPr>
          <t xml:space="preserve">
</t>
        </r>
      </text>
    </comment>
    <comment ref="E8" authorId="0">
      <text>
        <r>
          <rPr>
            <sz val="9"/>
            <rFont val="Tahoma"/>
            <family val="2"/>
          </rPr>
          <t>Merkmals-
summe</t>
        </r>
      </text>
    </comment>
    <comment ref="D11" authorId="0">
      <text>
        <r>
          <rPr>
            <b/>
            <sz val="9"/>
            <rFont val="Tahoma"/>
            <family val="2"/>
          </rPr>
          <t>Modalwert:</t>
        </r>
        <r>
          <rPr>
            <sz val="9"/>
            <rFont val="Tahoma"/>
            <family val="2"/>
          </rPr>
          <t xml:space="preserve">
Wert mit maximaler Häufigkeit
</t>
        </r>
        <r>
          <rPr>
            <b/>
            <sz val="9"/>
            <rFont val="Tahoma"/>
            <family val="2"/>
          </rPr>
          <t>(Bei gleich großen Häufig-
keiten wählt EXCEL den
ersten Wert der Verteilung)</t>
        </r>
        <r>
          <rPr>
            <sz val="7"/>
            <rFont val="Tahoma"/>
            <family val="0"/>
          </rPr>
          <t xml:space="preserve">
</t>
        </r>
      </text>
    </comment>
    <comment ref="D13" authorId="0">
      <text>
        <r>
          <rPr>
            <b/>
            <sz val="9"/>
            <rFont val="Tahoma"/>
            <family val="2"/>
          </rPr>
          <t>Zentralwert:</t>
        </r>
        <r>
          <rPr>
            <sz val="9"/>
            <rFont val="Tahoma"/>
            <family val="2"/>
          </rPr>
          <t xml:space="preserve">
Wert, der die
Verteilung
halbiert</t>
        </r>
        <r>
          <rPr>
            <sz val="7"/>
            <rFont val="Tahoma"/>
            <family val="0"/>
          </rPr>
          <t xml:space="preserve">
</t>
        </r>
      </text>
    </comment>
    <comment ref="D15" authorId="0">
      <text>
        <r>
          <rPr>
            <b/>
            <sz val="9"/>
            <rFont val="Tahoma"/>
            <family val="2"/>
          </rPr>
          <t>Arithmetisches Mittel:</t>
        </r>
        <r>
          <rPr>
            <sz val="9"/>
            <rFont val="Tahoma"/>
            <family val="2"/>
          </rPr>
          <t xml:space="preserve">
Merkmalssumme 
dividiert durch Umfang
der Gesamtheit
</t>
        </r>
      </text>
    </comment>
    <comment ref="D17" authorId="0">
      <text>
        <r>
          <rPr>
            <b/>
            <sz val="8"/>
            <rFont val="Tahoma"/>
            <family val="2"/>
          </rPr>
          <t>Aufgabe</t>
        </r>
        <r>
          <rPr>
            <sz val="8"/>
            <rFont val="Tahoma"/>
            <family val="2"/>
          </rPr>
          <t xml:space="preserve">
In dieser Simulation werden für eine absolute Häufigkeitsverteilung die absolute kumulierte und die relative kumulierte Verteilung sowie die Merkmalsbeträge ermittelt. Zusätzlich werden der Modalwert, der Zentralwert und das arithmetische Mittel berechnet und in der Grafik der absoluten Häufigkeits-verteilung dargestellt. Gegenstand der Simulation ist (in 3 Zahlenvarianten) die Häufigkeitsverteilung von Klausurnoten (Variable X; Noten 1 bis 5) für eine Gesamtheit von Studenten. 
</t>
        </r>
        <r>
          <rPr>
            <b/>
            <sz val="8"/>
            <rFont val="Tahoma"/>
            <family val="2"/>
          </rPr>
          <t xml:space="preserve">Interpretieren Sie die Ergebnisse für den Modalwert, den Median und das arithmetische Mittel sowie deren grafische Darstellung im Zusammenhang mit der jeweiligen Verteilungs-form. 
</t>
        </r>
        <r>
          <rPr>
            <b/>
            <sz val="8"/>
            <rFont val="Tahoma"/>
            <family val="0"/>
          </rPr>
          <t xml:space="preserve">
</t>
        </r>
        <r>
          <rPr>
            <sz val="8"/>
            <rFont val="Tahoma"/>
            <family val="0"/>
          </rPr>
          <t xml:space="preserve">
</t>
        </r>
      </text>
    </comment>
    <comment ref="E17" authorId="0">
      <text>
        <r>
          <rPr>
            <b/>
            <sz val="8"/>
            <rFont val="Tahoma"/>
            <family val="2"/>
          </rPr>
          <t>Lösung</t>
        </r>
        <r>
          <rPr>
            <sz val="8"/>
            <rFont val="Tahoma"/>
            <family val="2"/>
          </rPr>
          <t xml:space="preserve">
In den drei Varianten liegt eine unsymmetrische </t>
        </r>
        <r>
          <rPr>
            <b/>
            <sz val="8"/>
            <rFont val="Tahoma"/>
            <family val="2"/>
          </rPr>
          <t>(Variante 1)</t>
        </r>
        <r>
          <rPr>
            <sz val="8"/>
            <rFont val="Tahoma"/>
            <family val="2"/>
          </rPr>
          <t xml:space="preserve">, eine symmetrische </t>
        </r>
        <r>
          <rPr>
            <b/>
            <sz val="8"/>
            <rFont val="Tahoma"/>
            <family val="2"/>
          </rPr>
          <t xml:space="preserve">(Variante 2) </t>
        </r>
        <r>
          <rPr>
            <sz val="8"/>
            <rFont val="Tahoma"/>
            <family val="2"/>
          </rPr>
          <t xml:space="preserve">bzw. eine nahezu symmetrische </t>
        </r>
        <r>
          <rPr>
            <b/>
            <sz val="8"/>
            <rFont val="Tahoma"/>
            <family val="2"/>
          </rPr>
          <t xml:space="preserve">(Variante 3) </t>
        </r>
        <r>
          <rPr>
            <sz val="8"/>
            <rFont val="Tahoma"/>
            <family val="2"/>
          </rPr>
          <t xml:space="preserve">Verteilung vor.
</t>
        </r>
        <r>
          <rPr>
            <b/>
            <sz val="8"/>
            <rFont val="Tahoma"/>
            <family val="2"/>
          </rPr>
          <t>Variante 1:</t>
        </r>
        <r>
          <rPr>
            <sz val="8"/>
            <rFont val="Tahoma"/>
            <family val="2"/>
          </rPr>
          <t xml:space="preserve"> Bei dieser linkssteilen Verteilung sind die drei Lageparameter verschieden groß, wobei der Zentralwert zwischen dem Modalwert und dem arithmetischen Mittel liegt. Das arithmetische Mittel wird durch rechts liegende "Ausreißer" weiter nach rechts gezogen als der Zentralwert.
</t>
        </r>
        <r>
          <rPr>
            <b/>
            <sz val="8"/>
            <rFont val="Tahoma"/>
            <family val="2"/>
          </rPr>
          <t xml:space="preserve">Variante 2: </t>
        </r>
        <r>
          <rPr>
            <sz val="8"/>
            <rFont val="Tahoma"/>
            <family val="2"/>
          </rPr>
          <t>In dieser völlig symmetrischen Verteilung sind die drei Lageparameter gleich groß.  
In</t>
        </r>
        <r>
          <rPr>
            <b/>
            <sz val="8"/>
            <rFont val="Tahoma"/>
            <family val="2"/>
          </rPr>
          <t xml:space="preserve"> Variante 3</t>
        </r>
        <r>
          <rPr>
            <sz val="8"/>
            <rFont val="Tahoma"/>
            <family val="2"/>
          </rPr>
          <t xml:space="preserve"> ist das arithmetische Mittel wegen der leichten Unsymmetrie etwas kleiner als der Zentralwert. </t>
        </r>
        <r>
          <rPr>
            <b/>
            <sz val="8"/>
            <rFont val="Tahoma"/>
            <family val="0"/>
          </rPr>
          <t xml:space="preserve">
</t>
        </r>
        <r>
          <rPr>
            <sz val="8"/>
            <rFont val="Tahoma"/>
            <family val="0"/>
          </rPr>
          <t xml:space="preserve">
</t>
        </r>
      </text>
    </comment>
    <comment ref="D18" authorId="0">
      <text>
        <r>
          <rPr>
            <b/>
            <sz val="8"/>
            <rFont val="Tahoma"/>
            <family val="2"/>
          </rPr>
          <t>Experimentieren</t>
        </r>
        <r>
          <rPr>
            <sz val="8"/>
            <rFont val="Tahoma"/>
            <family val="2"/>
          </rPr>
          <t xml:space="preserve">
a) Löschen Sie die Tabelle. Geben Sie nur bei der Note 3 die Häufigkeit 10 ein. Interpretieren Sie
    Tabelle und Grafik.  
b) Löschen Sie die Tabelle. Geben sie bei der Note 1 die Häufigkeit 9 und bei der Note 2 die Häu-
    figkeit 1 ein. Warum beträgt das arithmetische Mittel jetzt 1,10? 
c) Löschen Sie die absoluten Häufigkeiten und arbeiten Sie mit eigenen Angaben weiter.
    Interpretieren Sie die Ergebnisse! </t>
        </r>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<sst xmlns="http://schemas.openxmlformats.org/spreadsheetml/2006/main" count="25" uniqueCount="22">
  <si>
    <t>Summe</t>
  </si>
  <si>
    <t>Zentralwert</t>
  </si>
  <si>
    <t>Modalwert</t>
  </si>
  <si>
    <r>
      <t>f</t>
    </r>
    <r>
      <rPr>
        <vertAlign val="subscript"/>
        <sz val="11"/>
        <rFont val="Arial"/>
        <family val="2"/>
      </rPr>
      <t>j</t>
    </r>
  </si>
  <si>
    <r>
      <t>F</t>
    </r>
    <r>
      <rPr>
        <vertAlign val="subscript"/>
        <sz val="11"/>
        <rFont val="Arial"/>
        <family val="2"/>
      </rPr>
      <t>j</t>
    </r>
  </si>
  <si>
    <r>
      <t>x</t>
    </r>
    <r>
      <rPr>
        <vertAlign val="subscript"/>
        <sz val="11"/>
        <rFont val="Arial"/>
        <family val="2"/>
      </rPr>
      <t>j</t>
    </r>
    <r>
      <rPr>
        <sz val="11"/>
        <rFont val="Arial"/>
        <family val="2"/>
      </rPr>
      <t>f</t>
    </r>
    <r>
      <rPr>
        <vertAlign val="subscript"/>
        <sz val="11"/>
        <rFont val="Arial"/>
        <family val="2"/>
      </rPr>
      <t>j</t>
    </r>
  </si>
  <si>
    <t>j</t>
  </si>
  <si>
    <t>Arithm. Mittel</t>
  </si>
  <si>
    <r>
      <t>H</t>
    </r>
    <r>
      <rPr>
        <vertAlign val="subscript"/>
        <sz val="11"/>
        <rFont val="Arial"/>
        <family val="2"/>
      </rPr>
      <t>j</t>
    </r>
  </si>
  <si>
    <t>Nebenrechn.</t>
  </si>
  <si>
    <t>MEDIAN-Berechnung:</t>
  </si>
  <si>
    <t>Min</t>
  </si>
  <si>
    <t>Variante 1</t>
  </si>
  <si>
    <t>Variante 2</t>
  </si>
  <si>
    <t>Variante 3</t>
  </si>
  <si>
    <t>Leer c3:c7</t>
  </si>
  <si>
    <t>y</t>
  </si>
  <si>
    <t>A &gt;</t>
  </si>
  <si>
    <t>L &gt;</t>
  </si>
  <si>
    <r>
      <t>Noten 
x</t>
    </r>
    <r>
      <rPr>
        <vertAlign val="subscript"/>
        <sz val="10"/>
        <rFont val="Arial"/>
        <family val="2"/>
      </rPr>
      <t>j</t>
    </r>
  </si>
  <si>
    <t xml:space="preserve">               Lageparameter und Säulendiagramm</t>
  </si>
  <si>
    <t>E &gt;</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</si>
</sst>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00000"/>
    <numFmt numFmtId="175" formatCode="0.000000"/>
    <numFmt numFmtId="176" formatCode="0.00000"/>
    <numFmt numFmtId="177" formatCode="0.0000"/>
    <numFmt numFmtId="178" formatCode="0.000"/>
    <numFmt numFmtId="179" formatCode="General_0_0"/>
    <numFmt numFmtId="180" formatCode="0.00_0"/>
    <numFmt numFmtId="181" formatCode="0.0"/>
  </numFmts>
  <fonts count="52">
    <font>
      <sz val="10"/>
      <name val="Arial"/>
      <family val="0"/>
    </font>
    <font>
      <sz val="11"/>
      <name val="Arial"/>
      <family val="2"/>
    </font>
    <font>
      <vertAlign val="subscript"/>
      <sz val="11"/>
      <name val="Arial"/>
      <family val="2"/>
    </font>
    <font>
      <b/>
      <sz val="12"/>
      <name val="Arial"/>
      <family val="2"/>
    </font>
    <font>
      <sz val="9"/>
      <name val="Tahoma"/>
      <family val="2"/>
    </font>
    <font>
      <sz val="7"/>
      <name val="Tahoma"/>
      <family val="0"/>
    </font>
    <font>
      <b/>
      <sz val="11"/>
      <name val="Arial"/>
      <family val="2"/>
    </font>
    <font>
      <b/>
      <sz val="11"/>
      <color indexed="10"/>
      <name val="Arial"/>
      <family val="2"/>
    </font>
    <font>
      <b/>
      <sz val="9"/>
      <name val="Tahoma"/>
      <family val="2"/>
    </font>
    <font>
      <sz val="8"/>
      <name val="Tahoma"/>
      <family val="0"/>
    </font>
    <font>
      <b/>
      <sz val="8"/>
      <name val="Tahoma"/>
      <family val="0"/>
    </font>
    <font>
      <b/>
      <sz val="12"/>
      <color indexed="10"/>
      <name val="Arial"/>
      <family val="2"/>
    </font>
    <font>
      <vertAlign val="subscript"/>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0.75"/>
      <color indexed="8"/>
      <name val="Arial"/>
      <family val="0"/>
    </font>
    <font>
      <sz val="9.25"/>
      <color indexed="8"/>
      <name val="Arial"/>
      <family val="0"/>
    </font>
    <font>
      <sz val="11.25"/>
      <color indexed="8"/>
      <name val="Arial"/>
      <family val="0"/>
    </font>
    <font>
      <sz val="10.3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57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ck"/>
      <bottom style="thin"/>
    </border>
    <border>
      <left style="thin"/>
      <right style="thin"/>
      <top style="thin"/>
      <bottom style="thick"/>
    </border>
    <border>
      <left style="thin"/>
      <right style="thin"/>
      <top style="thick"/>
      <bottom>
        <color indexed="63"/>
      </bottom>
    </border>
    <border>
      <left style="thin"/>
      <right>
        <color indexed="63"/>
      </right>
      <top style="thin"/>
      <bottom style="thin"/>
    </border>
    <border>
      <left style="thin"/>
      <right style="thin"/>
      <top style="thick"/>
      <bottom style="thick"/>
    </border>
    <border>
      <left>
        <color indexed="63"/>
      </left>
      <right>
        <color indexed="63"/>
      </right>
      <top style="thin"/>
      <bottom style="thin"/>
    </border>
    <border>
      <left style="thin"/>
      <right style="thin"/>
      <top style="medium"/>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17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7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62">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xf>
    <xf numFmtId="0" fontId="1" fillId="33" borderId="12" xfId="0" applyFont="1" applyFill="1" applyBorder="1" applyAlignment="1">
      <alignment vertical="center"/>
    </xf>
    <xf numFmtId="179" fontId="1" fillId="33" borderId="12" xfId="0" applyNumberFormat="1" applyFont="1" applyFill="1" applyBorder="1" applyAlignment="1">
      <alignment vertical="center"/>
    </xf>
    <xf numFmtId="0" fontId="0" fillId="0" borderId="13" xfId="0" applyBorder="1" applyAlignment="1">
      <alignment/>
    </xf>
    <xf numFmtId="0" fontId="1" fillId="33" borderId="12" xfId="0" applyFont="1" applyFill="1" applyBorder="1" applyAlignment="1">
      <alignment horizontal="center" vertical="center"/>
    </xf>
    <xf numFmtId="0" fontId="0" fillId="0" borderId="14" xfId="0" applyBorder="1" applyAlignment="1">
      <alignment/>
    </xf>
    <xf numFmtId="180" fontId="1" fillId="33" borderId="12" xfId="0" applyNumberFormat="1" applyFont="1" applyFill="1" applyBorder="1" applyAlignment="1">
      <alignment vertical="center"/>
    </xf>
    <xf numFmtId="179" fontId="1" fillId="33" borderId="15" xfId="0" applyNumberFormat="1" applyFont="1" applyFill="1" applyBorder="1" applyAlignment="1">
      <alignment vertical="center"/>
    </xf>
    <xf numFmtId="179" fontId="1" fillId="0" borderId="16" xfId="0" applyNumberFormat="1" applyFont="1" applyBorder="1" applyAlignment="1" applyProtection="1">
      <alignment vertical="center"/>
      <protection locked="0"/>
    </xf>
    <xf numFmtId="179" fontId="1" fillId="33" borderId="16" xfId="0" applyNumberFormat="1" applyFont="1" applyFill="1" applyBorder="1" applyAlignment="1">
      <alignment vertical="center"/>
    </xf>
    <xf numFmtId="0" fontId="0" fillId="0" borderId="17" xfId="0" applyBorder="1" applyAlignment="1">
      <alignment/>
    </xf>
    <xf numFmtId="0" fontId="0" fillId="0" borderId="18" xfId="0" applyBorder="1" applyAlignment="1">
      <alignment/>
    </xf>
    <xf numFmtId="0" fontId="0" fillId="0" borderId="12" xfId="0" applyBorder="1" applyAlignment="1">
      <alignment/>
    </xf>
    <xf numFmtId="0" fontId="0" fillId="0" borderId="12" xfId="0" applyBorder="1" applyAlignment="1">
      <alignment horizontal="righ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15" xfId="0" applyFill="1" applyBorder="1" applyAlignment="1">
      <alignment vertical="center"/>
    </xf>
    <xf numFmtId="179" fontId="0" fillId="33" borderId="23" xfId="0" applyNumberFormat="1" applyFill="1" applyBorder="1" applyAlignment="1">
      <alignment/>
    </xf>
    <xf numFmtId="0" fontId="0" fillId="33" borderId="12" xfId="0" applyFill="1" applyBorder="1" applyAlignment="1">
      <alignment/>
    </xf>
    <xf numFmtId="0" fontId="0" fillId="0" borderId="24" xfId="0" applyBorder="1" applyAlignment="1">
      <alignment/>
    </xf>
    <xf numFmtId="179" fontId="0" fillId="33" borderId="19" xfId="0" applyNumberFormat="1" applyFill="1" applyBorder="1" applyAlignment="1">
      <alignment/>
    </xf>
    <xf numFmtId="0" fontId="0" fillId="33" borderId="18" xfId="0" applyFill="1" applyBorder="1" applyAlignment="1">
      <alignment/>
    </xf>
    <xf numFmtId="0" fontId="0" fillId="33" borderId="10" xfId="0" applyFill="1" applyBorder="1" applyAlignment="1">
      <alignment/>
    </xf>
    <xf numFmtId="179" fontId="0" fillId="0" borderId="15" xfId="0" applyNumberFormat="1" applyBorder="1" applyAlignment="1">
      <alignment/>
    </xf>
    <xf numFmtId="0" fontId="0" fillId="0" borderId="25" xfId="0" applyBorder="1" applyAlignment="1">
      <alignment/>
    </xf>
    <xf numFmtId="0" fontId="1" fillId="0" borderId="26" xfId="0" applyFont="1" applyBorder="1" applyAlignment="1">
      <alignment horizontal="center" vertical="center"/>
    </xf>
    <xf numFmtId="179" fontId="0" fillId="33" borderId="12" xfId="0" applyNumberFormat="1" applyFill="1" applyBorder="1" applyAlignment="1">
      <alignment/>
    </xf>
    <xf numFmtId="0" fontId="0" fillId="33" borderId="27" xfId="0" applyFill="1" applyBorder="1" applyAlignment="1">
      <alignment/>
    </xf>
    <xf numFmtId="0" fontId="1" fillId="33" borderId="26" xfId="0" applyFont="1" applyFill="1" applyBorder="1" applyAlignment="1">
      <alignment vertical="center"/>
    </xf>
    <xf numFmtId="0" fontId="0" fillId="0" borderId="23" xfId="0" applyBorder="1" applyAlignment="1">
      <alignment/>
    </xf>
    <xf numFmtId="179" fontId="1" fillId="34" borderId="16" xfId="0" applyNumberFormat="1" applyFont="1" applyFill="1" applyBorder="1" applyAlignment="1">
      <alignment vertical="center"/>
    </xf>
    <xf numFmtId="180" fontId="1" fillId="34" borderId="16" xfId="0" applyNumberFormat="1" applyFont="1" applyFill="1" applyBorder="1" applyAlignment="1">
      <alignment vertical="center"/>
    </xf>
    <xf numFmtId="179" fontId="1" fillId="34" borderId="12" xfId="0" applyNumberFormat="1" applyFont="1" applyFill="1" applyBorder="1" applyAlignment="1">
      <alignment vertical="center"/>
    </xf>
    <xf numFmtId="0" fontId="0" fillId="33" borderId="12" xfId="0" applyFont="1" applyFill="1" applyBorder="1" applyAlignment="1">
      <alignment horizontal="center" vertical="center"/>
    </xf>
    <xf numFmtId="0" fontId="3" fillId="35" borderId="27" xfId="0" applyFont="1" applyFill="1" applyBorder="1" applyAlignment="1">
      <alignment horizontal="center" vertical="center"/>
    </xf>
    <xf numFmtId="0" fontId="0" fillId="33" borderId="12" xfId="0" applyFont="1" applyFill="1" applyBorder="1" applyAlignment="1">
      <alignment horizontal="center" vertical="center" wrapText="1"/>
    </xf>
    <xf numFmtId="0" fontId="11" fillId="35" borderId="23" xfId="0" applyFont="1" applyFill="1" applyBorder="1" applyAlignment="1">
      <alignment horizontal="center" vertical="center"/>
    </xf>
    <xf numFmtId="0" fontId="11" fillId="35" borderId="25" xfId="0" applyFont="1" applyFill="1" applyBorder="1" applyAlignment="1">
      <alignment horizontal="center" vertical="center"/>
    </xf>
    <xf numFmtId="0" fontId="11" fillId="35" borderId="12"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17" xfId="0" applyFont="1" applyFill="1" applyBorder="1" applyAlignment="1">
      <alignment horizontal="center" vertical="center"/>
    </xf>
    <xf numFmtId="2" fontId="7" fillId="33" borderId="14" xfId="0" applyNumberFormat="1" applyFont="1" applyFill="1" applyBorder="1" applyAlignment="1">
      <alignment horizontal="center" vertical="center"/>
    </xf>
    <xf numFmtId="2" fontId="7" fillId="33" borderId="18" xfId="0" applyNumberFormat="1" applyFont="1" applyFill="1" applyBorder="1" applyAlignment="1">
      <alignment horizontal="center" vertical="center"/>
    </xf>
    <xf numFmtId="181" fontId="6" fillId="36" borderId="14" xfId="0" applyNumberFormat="1" applyFont="1" applyFill="1" applyBorder="1" applyAlignment="1">
      <alignment horizontal="center" vertical="center"/>
    </xf>
    <xf numFmtId="181" fontId="6" fillId="36" borderId="18" xfId="0" applyNumberFormat="1" applyFont="1" applyFill="1" applyBorder="1" applyAlignment="1">
      <alignment horizontal="center" vertical="center"/>
    </xf>
    <xf numFmtId="2" fontId="6" fillId="37" borderId="14" xfId="0" applyNumberFormat="1" applyFont="1" applyFill="1" applyBorder="1" applyAlignment="1">
      <alignment horizontal="center" vertical="center"/>
    </xf>
    <xf numFmtId="2" fontId="6" fillId="37" borderId="18" xfId="0" applyNumberFormat="1" applyFont="1" applyFill="1" applyBorder="1" applyAlignment="1">
      <alignment horizontal="center" vertical="center"/>
    </xf>
    <xf numFmtId="0" fontId="3" fillId="35" borderId="25" xfId="0" applyFont="1" applyFill="1" applyBorder="1" applyAlignment="1">
      <alignment horizontal="lef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D7EB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0575"/>
          <c:w val="0.907"/>
          <c:h val="0.78375"/>
        </c:manualLayout>
      </c:layout>
      <c:barChart>
        <c:barDir val="col"/>
        <c:grouping val="clustered"/>
        <c:varyColors val="0"/>
        <c:ser>
          <c:idx val="0"/>
          <c:order val="0"/>
          <c:tx>
            <c:v>Häufigkeiten</c:v>
          </c:tx>
          <c:spPr>
            <a:solidFill>
              <a:srgbClr val="D7EB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Simulation!$B$3:$B$7</c:f>
              <c:numCache/>
            </c:numRef>
          </c:cat>
          <c:val>
            <c:numRef>
              <c:f>Simulation!$C$3:$C$7</c:f>
              <c:numCache/>
            </c:numRef>
          </c:val>
        </c:ser>
        <c:axId val="39576324"/>
        <c:axId val="20642597"/>
      </c:barChart>
      <c:scatterChart>
        <c:scatterStyle val="lineMarker"/>
        <c:varyColors val="0"/>
        <c:ser>
          <c:idx val="1"/>
          <c:order val="1"/>
          <c:tx>
            <c:v>Modalwert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00"/>
              </a:solidFill>
              <a:ln>
                <a:solidFill>
                  <a:srgbClr val="000000"/>
                </a:solidFill>
              </a:ln>
            </c:spPr>
          </c:marker>
          <c:xVal>
            <c:numRef>
              <c:f>Simulation!$Q$11</c:f>
              <c:numCache/>
            </c:numRef>
          </c:xVal>
          <c:yVal>
            <c:numLit>
              <c:ptCount val="1"/>
              <c:pt idx="0">
                <c:v>0.3</c:v>
              </c:pt>
            </c:numLit>
          </c:yVal>
          <c:smooth val="0"/>
        </c:ser>
        <c:ser>
          <c:idx val="2"/>
          <c:order val="2"/>
          <c:tx>
            <c:v>Zentralwert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00"/>
              </a:solidFill>
              <a:ln>
                <a:solidFill>
                  <a:srgbClr val="000000"/>
                </a:solidFill>
              </a:ln>
            </c:spPr>
          </c:marker>
          <c:xVal>
            <c:numRef>
              <c:f>Simulation!$Q$12</c:f>
              <c:numCache/>
            </c:numRef>
          </c:xVal>
          <c:yVal>
            <c:numLit>
              <c:ptCount val="1"/>
              <c:pt idx="0">
                <c:v>0.4</c:v>
              </c:pt>
            </c:numLit>
          </c:yVal>
          <c:smooth val="0"/>
        </c:ser>
        <c:ser>
          <c:idx val="3"/>
          <c:order val="3"/>
          <c:tx>
            <c:v>Arithm.Mittel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00"/>
                </a:solidFill>
              </a:ln>
            </c:spPr>
          </c:marker>
          <c:xVal>
            <c:numRef>
              <c:f>Simulation!$Q$13</c:f>
              <c:numCache/>
            </c:numRef>
          </c:xVal>
          <c:yVal>
            <c:numLit>
              <c:ptCount val="1"/>
              <c:pt idx="0">
                <c:v>0.4</c:v>
              </c:pt>
            </c:numLit>
          </c:yVal>
          <c:smooth val="0"/>
        </c:ser>
        <c:axId val="39576324"/>
        <c:axId val="20642597"/>
      </c:scatterChart>
      <c:catAx>
        <c:axId val="39576324"/>
        <c:scaling>
          <c:orientation val="minMax"/>
        </c:scaling>
        <c:axPos val="b"/>
        <c:title>
          <c:tx>
            <c:rich>
              <a:bodyPr vert="horz" rot="0" anchor="ctr"/>
              <a:lstStyle/>
              <a:p>
                <a:pPr algn="ctr">
                  <a:defRPr/>
                </a:pPr>
                <a:r>
                  <a:rPr lang="en-US" cap="none" sz="1125" b="0" i="0" u="none" baseline="0">
                    <a:solidFill>
                      <a:srgbClr val="000000"/>
                    </a:solidFill>
                    <a:latin typeface="Arial"/>
                    <a:ea typeface="Arial"/>
                    <a:cs typeface="Arial"/>
                  </a:rPr>
                  <a:t>Variable X: Noten</a:t>
                </a:r>
              </a:p>
            </c:rich>
          </c:tx>
          <c:layout>
            <c:manualLayout>
              <c:xMode val="factor"/>
              <c:yMode val="factor"/>
              <c:x val="-0.00075"/>
              <c:y val="-0.00175"/>
            </c:manualLayout>
          </c:layout>
          <c:overlay val="0"/>
          <c:spPr>
            <a:noFill/>
            <a:ln>
              <a:noFill/>
            </a:ln>
          </c:spPr>
        </c:title>
        <c:delete val="0"/>
        <c:numFmt formatCode="General" sourceLinked="0"/>
        <c:majorTickMark val="in"/>
        <c:minorTickMark val="none"/>
        <c:tickLblPos val="nextTo"/>
        <c:spPr>
          <a:ln w="12700">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0642597"/>
        <c:crosses val="autoZero"/>
        <c:auto val="1"/>
        <c:lblOffset val="100"/>
        <c:tickLblSkip val="1"/>
        <c:noMultiLvlLbl val="0"/>
      </c:catAx>
      <c:valAx>
        <c:axId val="20642597"/>
        <c:scaling>
          <c:orientation val="minMax"/>
          <c:max val="20"/>
        </c:scaling>
        <c:axPos val="l"/>
        <c:title>
          <c:tx>
            <c:rich>
              <a:bodyPr vert="horz" rot="-5400000" anchor="ctr"/>
              <a:lstStyle/>
              <a:p>
                <a:pPr algn="ctr">
                  <a:defRPr/>
                </a:pPr>
                <a:r>
                  <a:rPr lang="en-US" cap="none" sz="1125" b="0" i="0" u="none" baseline="0">
                    <a:solidFill>
                      <a:srgbClr val="000000"/>
                    </a:solidFill>
                    <a:latin typeface="Arial"/>
                    <a:ea typeface="Arial"/>
                    <a:cs typeface="Arial"/>
                  </a:rPr>
                  <a:t>Absolute Häufigkeit</a:t>
                </a:r>
              </a:p>
            </c:rich>
          </c:tx>
          <c:layout>
            <c:manualLayout>
              <c:xMode val="factor"/>
              <c:yMode val="factor"/>
              <c:x val="-0.0055"/>
              <c:y val="-0.00075"/>
            </c:manualLayout>
          </c:layout>
          <c:overlay val="0"/>
          <c:spPr>
            <a:noFill/>
            <a:ln>
              <a:noFill/>
            </a:ln>
          </c:spPr>
        </c:title>
        <c:delete val="0"/>
        <c:numFmt formatCode="General" sourceLinked="0"/>
        <c:majorTickMark val="in"/>
        <c:minorTickMark val="none"/>
        <c:tickLblPos val="nextTo"/>
        <c:spPr>
          <a:ln w="12700">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9576324"/>
        <c:crossesAt val="1"/>
        <c:crossBetween val="between"/>
        <c:dispUnits/>
        <c:majorUnit val="2"/>
      </c:valAx>
      <c:spPr>
        <a:noFill/>
        <a:ln>
          <a:noFill/>
        </a:ln>
      </c:spPr>
    </c:plotArea>
    <c:legend>
      <c:legendPos val="b"/>
      <c:legendEntry>
        <c:idx val="0"/>
        <c:delete val="1"/>
      </c:legendEntry>
      <c:layout>
        <c:manualLayout>
          <c:xMode val="edge"/>
          <c:yMode val="edge"/>
          <c:x val="0.162"/>
          <c:y val="0.8795"/>
          <c:w val="0.73475"/>
          <c:h val="0.06025"/>
        </c:manualLayout>
      </c:layout>
      <c:overlay val="0"/>
      <c:spPr>
        <a:solidFill>
          <a:srgbClr val="FFFFFF"/>
        </a:solidFill>
        <a:ln w="3175">
          <a:no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xdr:row>
      <xdr:rowOff>66675</xdr:rowOff>
    </xdr:from>
    <xdr:to>
      <xdr:col>10</xdr:col>
      <xdr:colOff>695325</xdr:colOff>
      <xdr:row>16</xdr:row>
      <xdr:rowOff>152400</xdr:rowOff>
    </xdr:to>
    <xdr:graphicFrame>
      <xdr:nvGraphicFramePr>
        <xdr:cNvPr id="1" name="Diagramm 5"/>
        <xdr:cNvGraphicFramePr/>
      </xdr:nvGraphicFramePr>
      <xdr:xfrm>
        <a:off x="3228975" y="381000"/>
        <a:ext cx="3743325" cy="3476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13</xdr:row>
      <xdr:rowOff>76200</xdr:rowOff>
    </xdr:from>
    <xdr:to>
      <xdr:col>0</xdr:col>
      <xdr:colOff>533400</xdr:colOff>
      <xdr:row>14</xdr:row>
      <xdr:rowOff>123825</xdr:rowOff>
    </xdr:to>
    <xdr:pic>
      <xdr:nvPicPr>
        <xdr:cNvPr id="2" name="CommandButton1"/>
        <xdr:cNvPicPr preferRelativeResize="1">
          <a:picLocks noChangeAspect="1"/>
        </xdr:cNvPicPr>
      </xdr:nvPicPr>
      <xdr:blipFill>
        <a:blip r:embed="rId2"/>
        <a:stretch>
          <a:fillRect/>
        </a:stretch>
      </xdr:blipFill>
      <xdr:spPr>
        <a:xfrm>
          <a:off x="38100" y="3209925"/>
          <a:ext cx="495300" cy="238125"/>
        </a:xfrm>
        <a:prstGeom prst="rect">
          <a:avLst/>
        </a:prstGeom>
        <a:solidFill>
          <a:srgbClr val="FFFFFF"/>
        </a:solidFill>
        <a:ln w="1" cmpd="sng">
          <a:noFill/>
        </a:ln>
      </xdr:spPr>
    </xdr:pic>
    <xdr:clientData/>
  </xdr:twoCellAnchor>
  <xdr:twoCellAnchor editAs="oneCell">
    <xdr:from>
      <xdr:col>9</xdr:col>
      <xdr:colOff>542925</xdr:colOff>
      <xdr:row>0</xdr:row>
      <xdr:rowOff>28575</xdr:rowOff>
    </xdr:from>
    <xdr:to>
      <xdr:col>10</xdr:col>
      <xdr:colOff>685800</xdr:colOff>
      <xdr:row>0</xdr:row>
      <xdr:rowOff>276225</xdr:rowOff>
    </xdr:to>
    <xdr:pic>
      <xdr:nvPicPr>
        <xdr:cNvPr id="3" name="ComboBox1"/>
        <xdr:cNvPicPr preferRelativeResize="1">
          <a:picLocks noChangeAspect="1"/>
        </xdr:cNvPicPr>
      </xdr:nvPicPr>
      <xdr:blipFill>
        <a:blip r:embed="rId3"/>
        <a:stretch>
          <a:fillRect/>
        </a:stretch>
      </xdr:blipFill>
      <xdr:spPr>
        <a:xfrm>
          <a:off x="6038850" y="28575"/>
          <a:ext cx="9239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Y21"/>
  <sheetViews>
    <sheetView showGridLines="0" tabSelected="1" zoomScale="110" zoomScaleNormal="110" zoomScalePageLayoutView="0" workbookViewId="0" topLeftCell="A1">
      <selection activeCell="M1" sqref="M1:M16384"/>
    </sheetView>
  </sheetViews>
  <sheetFormatPr defaultColWidth="11.421875" defaultRowHeight="12.75"/>
  <cols>
    <col min="1" max="1" width="8.7109375" style="0" customWidth="1"/>
    <col min="2" max="6" width="7.7109375" style="0" customWidth="1"/>
    <col min="7" max="10" width="11.7109375" style="0" customWidth="1"/>
    <col min="12" max="12" width="43.28125" style="0" customWidth="1"/>
    <col min="13" max="13" width="44.28125" style="0" customWidth="1"/>
    <col min="14" max="25" width="0.13671875" style="0" customWidth="1"/>
    <col min="26" max="26" width="9.7109375" style="0" customWidth="1"/>
  </cols>
  <sheetData>
    <row r="1" spans="1:21" ht="24.75" customHeight="1">
      <c r="A1" s="45"/>
      <c r="B1" s="46"/>
      <c r="C1" s="61" t="s">
        <v>20</v>
      </c>
      <c r="D1" s="61"/>
      <c r="E1" s="61"/>
      <c r="F1" s="61"/>
      <c r="G1" s="61"/>
      <c r="H1" s="61"/>
      <c r="I1" s="61"/>
      <c r="J1" s="61"/>
      <c r="K1" s="43"/>
      <c r="Q1" s="48" t="s">
        <v>10</v>
      </c>
      <c r="R1" s="49"/>
      <c r="S1" s="49"/>
      <c r="T1" s="49"/>
      <c r="U1" s="50"/>
    </row>
    <row r="2" spans="1:25" ht="30" customHeight="1" thickBot="1">
      <c r="A2" s="42" t="s">
        <v>6</v>
      </c>
      <c r="B2" s="44" t="s">
        <v>19</v>
      </c>
      <c r="C2" s="9" t="s">
        <v>3</v>
      </c>
      <c r="D2" s="9" t="s">
        <v>4</v>
      </c>
      <c r="E2" s="9" t="s">
        <v>5</v>
      </c>
      <c r="F2" s="9" t="s">
        <v>8</v>
      </c>
      <c r="G2" s="8"/>
      <c r="H2" s="8"/>
      <c r="I2" s="8"/>
      <c r="J2" s="8"/>
      <c r="K2" s="10"/>
      <c r="N2" s="25" t="s">
        <v>9</v>
      </c>
      <c r="Q2" s="29"/>
      <c r="R2" s="27"/>
      <c r="S2" s="30"/>
      <c r="T2" s="31"/>
      <c r="V2" s="17" t="s">
        <v>12</v>
      </c>
      <c r="W2" s="9" t="s">
        <v>3</v>
      </c>
      <c r="X2" s="9" t="s">
        <v>3</v>
      </c>
      <c r="Y2" s="9" t="s">
        <v>3</v>
      </c>
    </row>
    <row r="3" spans="1:25" ht="19.5" customHeight="1" thickBot="1" thickTop="1">
      <c r="A3" s="12">
        <v>1</v>
      </c>
      <c r="B3" s="39">
        <v>1</v>
      </c>
      <c r="C3" s="13">
        <v>9</v>
      </c>
      <c r="D3" s="39">
        <f>IF(C8&gt;0,C3,"")</f>
        <v>9</v>
      </c>
      <c r="E3" s="39">
        <f>IF(C3&gt;0,B3*C3,"")</f>
        <v>9</v>
      </c>
      <c r="F3" s="40">
        <f>IF($C$8&gt;0,D3/$C$8,"")</f>
        <v>0.42857142857142855</v>
      </c>
      <c r="G3" s="1"/>
      <c r="H3" s="1"/>
      <c r="I3" s="1"/>
      <c r="J3" s="1"/>
      <c r="K3" s="3"/>
      <c r="N3" s="22">
        <f>IF(C3=$N$8,B3,"")</f>
        <v>1</v>
      </c>
      <c r="Q3" s="32">
        <f>IF(F3=0.5,1,"")</f>
      </c>
      <c r="R3" s="17">
        <f>IF(F3=0.5,B3,99)</f>
        <v>99</v>
      </c>
      <c r="S3" s="33">
        <f>IF(F3&gt;0.5,B3,99)</f>
        <v>99</v>
      </c>
      <c r="T3" s="34">
        <f>IF(AND($C$8&gt;0,D3&gt;$U$9),B3,"")</f>
      </c>
      <c r="V3" s="17" t="s">
        <v>13</v>
      </c>
      <c r="W3" s="13">
        <v>9</v>
      </c>
      <c r="X3" s="13">
        <v>4</v>
      </c>
      <c r="Y3" s="13">
        <v>14</v>
      </c>
    </row>
    <row r="4" spans="1:25" ht="19.5" customHeight="1" thickBot="1">
      <c r="A4" s="14">
        <v>2</v>
      </c>
      <c r="B4" s="39">
        <v>2</v>
      </c>
      <c r="C4" s="13">
        <v>4</v>
      </c>
      <c r="D4" s="39">
        <f>IF(C8&gt;0,C3+C4,"")</f>
        <v>13</v>
      </c>
      <c r="E4" s="39">
        <f>IF(C4&gt;0,B4*C4,"")</f>
        <v>8</v>
      </c>
      <c r="F4" s="40">
        <f>IF($C$8&gt;0,D4/$C$8,"")</f>
        <v>0.6190476190476191</v>
      </c>
      <c r="G4" s="1"/>
      <c r="H4" s="1"/>
      <c r="I4" s="1"/>
      <c r="J4" s="1"/>
      <c r="K4" s="3"/>
      <c r="N4" s="17">
        <f>IF(C4=$N$8,B4,"")</f>
      </c>
      <c r="Q4" s="32">
        <f>IF(F4=0.5,1,"")</f>
      </c>
      <c r="R4" s="17">
        <f>IF(F4=0.5,B4,99)</f>
        <v>99</v>
      </c>
      <c r="S4" s="33">
        <f>IF(F4&gt;0.5,B4,99)</f>
        <v>2</v>
      </c>
      <c r="T4" s="34">
        <f>IF(AND($C$8&gt;0,D4&gt;$U$9),B4,"")</f>
        <v>2</v>
      </c>
      <c r="V4" s="17" t="s">
        <v>14</v>
      </c>
      <c r="W4" s="13">
        <v>4</v>
      </c>
      <c r="X4" s="13">
        <v>7</v>
      </c>
      <c r="Y4" s="13">
        <v>7</v>
      </c>
    </row>
    <row r="5" spans="1:25" ht="19.5" customHeight="1" thickBot="1">
      <c r="A5" s="14">
        <v>3</v>
      </c>
      <c r="B5" s="39">
        <v>3</v>
      </c>
      <c r="C5" s="13">
        <v>4</v>
      </c>
      <c r="D5" s="39">
        <f>IF(C8&gt;0,C3+C4+C5,"")</f>
        <v>17</v>
      </c>
      <c r="E5" s="39">
        <f>IF(C5&gt;0,B5*C5,"")</f>
        <v>12</v>
      </c>
      <c r="F5" s="40">
        <f>IF($C$8&gt;0,D5/$C$8,"")</f>
        <v>0.8095238095238095</v>
      </c>
      <c r="G5" s="1"/>
      <c r="H5" s="1"/>
      <c r="I5" s="1"/>
      <c r="J5" s="1"/>
      <c r="K5" s="3"/>
      <c r="N5" s="17">
        <f>IF(C5=$N$8,B5,"")</f>
      </c>
      <c r="Q5" s="32">
        <f>IF(F5=0.5,1,"")</f>
      </c>
      <c r="R5" s="17">
        <f>IF(F5=0.5,B5,99)</f>
        <v>99</v>
      </c>
      <c r="S5" s="33">
        <f>IF(F5&gt;0.5,B5,99)</f>
        <v>3</v>
      </c>
      <c r="T5" s="34">
        <f>IF(AND($C$8&gt;0,D5&gt;$U$9),B5,"")</f>
        <v>3</v>
      </c>
      <c r="W5" s="13">
        <v>4</v>
      </c>
      <c r="X5" s="13">
        <v>14</v>
      </c>
      <c r="Y5" s="13">
        <v>4</v>
      </c>
    </row>
    <row r="6" spans="1:25" ht="19.5" customHeight="1" thickBot="1">
      <c r="A6" s="14">
        <v>4</v>
      </c>
      <c r="B6" s="39">
        <v>4</v>
      </c>
      <c r="C6" s="13">
        <v>3</v>
      </c>
      <c r="D6" s="39">
        <f>IF(C8&gt;0,C3+C4+C5+C6,"")</f>
        <v>20</v>
      </c>
      <c r="E6" s="39">
        <f>IF(C6&gt;0,B6*C6,"")</f>
        <v>12</v>
      </c>
      <c r="F6" s="40">
        <f>IF($C$8&gt;0,D6/$C$8,"")</f>
        <v>0.9523809523809523</v>
      </c>
      <c r="G6" s="1"/>
      <c r="H6" s="1"/>
      <c r="I6" s="1"/>
      <c r="J6" s="1"/>
      <c r="K6" s="3"/>
      <c r="N6" s="17">
        <f>IF(C6=$N$8,B6,"")</f>
      </c>
      <c r="P6" t="s">
        <v>15</v>
      </c>
      <c r="Q6" s="32">
        <f>IF(F6=0.5,1,"")</f>
      </c>
      <c r="R6" s="17">
        <f>IF(F6=0.5,B6,99)</f>
        <v>99</v>
      </c>
      <c r="S6" s="33">
        <f>IF(F6&gt;0.5,B6,99)</f>
        <v>4</v>
      </c>
      <c r="T6" s="34">
        <f>IF(AND($C$8&gt;0,D6&gt;$U$9),B6,"")</f>
        <v>4</v>
      </c>
      <c r="W6" s="13">
        <v>3</v>
      </c>
      <c r="X6" s="13">
        <v>7</v>
      </c>
      <c r="Y6" s="13">
        <v>8</v>
      </c>
    </row>
    <row r="7" spans="1:25" ht="19.5" customHeight="1" thickBot="1">
      <c r="A7" s="14">
        <v>5</v>
      </c>
      <c r="B7" s="39">
        <v>5</v>
      </c>
      <c r="C7" s="13">
        <v>1</v>
      </c>
      <c r="D7" s="39">
        <f>IF(C8&gt;0,C3+C4+C5+C6+C7,"")</f>
        <v>21</v>
      </c>
      <c r="E7" s="39">
        <f>IF(C7&gt;0,B7*C7,"")</f>
        <v>5</v>
      </c>
      <c r="F7" s="40">
        <f>IF($C$8&gt;0,D7/$C$8,"")</f>
        <v>1</v>
      </c>
      <c r="G7" s="1"/>
      <c r="H7" s="1"/>
      <c r="I7" s="1"/>
      <c r="J7" s="1"/>
      <c r="K7" s="3"/>
      <c r="N7" s="23">
        <f>IF(C7=$N$8,B7,"")</f>
      </c>
      <c r="O7" s="18"/>
      <c r="P7" s="17">
        <f>IF(ISBLANK(C3)=FALSE,1,"")</f>
        <v>1</v>
      </c>
      <c r="Q7" s="32">
        <f>IF(F7=0.5,1,"")</f>
      </c>
      <c r="R7" s="17">
        <f>IF(F7=0.5,B7,99)</f>
        <v>99</v>
      </c>
      <c r="S7" s="33">
        <f>IF(F7&gt;0.5,B7,99)</f>
        <v>5</v>
      </c>
      <c r="T7" s="34">
        <f>IF(AND($C$8&gt;0,D7&gt;$U$9),B7,"")</f>
        <v>5</v>
      </c>
      <c r="W7" s="13">
        <v>1</v>
      </c>
      <c r="X7" s="13">
        <v>4</v>
      </c>
      <c r="Y7" s="13">
        <v>13</v>
      </c>
    </row>
    <row r="8" spans="1:25" ht="19.5" customHeight="1" thickBot="1" thickTop="1">
      <c r="A8" s="9" t="s">
        <v>0</v>
      </c>
      <c r="B8" s="6"/>
      <c r="C8" s="41">
        <f>SUM(C3:C7)</f>
        <v>21</v>
      </c>
      <c r="D8" s="7"/>
      <c r="E8" s="41">
        <f>IF(P12&gt;0,SUM(E3:E7),"")</f>
        <v>46</v>
      </c>
      <c r="F8" s="11"/>
      <c r="G8" s="1"/>
      <c r="H8" s="1"/>
      <c r="I8" s="1"/>
      <c r="J8" s="1"/>
      <c r="K8" s="3"/>
      <c r="N8" s="28">
        <f>MAX(C3:C7)</f>
        <v>9</v>
      </c>
      <c r="O8" s="18"/>
      <c r="P8" s="17">
        <f>IF(ISBLANK(C4)=FALSE,1,"")</f>
        <v>1</v>
      </c>
      <c r="Q8" s="35">
        <f>SUM(Q3:Q7)</f>
        <v>0</v>
      </c>
      <c r="R8" s="27">
        <f>MIN(R3:R7)</f>
        <v>99</v>
      </c>
      <c r="S8" s="36">
        <f>MIN(S3:S7)</f>
        <v>2</v>
      </c>
      <c r="T8" s="27" t="s">
        <v>11</v>
      </c>
      <c r="U8" s="37"/>
      <c r="W8" s="41"/>
      <c r="X8" s="41"/>
      <c r="Y8" s="41"/>
    </row>
    <row r="9" spans="1:21" ht="15" customHeight="1" thickTop="1">
      <c r="A9" s="4"/>
      <c r="B9" s="2"/>
      <c r="C9" s="2"/>
      <c r="D9" s="1"/>
      <c r="E9" s="1"/>
      <c r="F9" s="1"/>
      <c r="G9" s="1"/>
      <c r="H9" s="1"/>
      <c r="I9" s="1"/>
      <c r="J9" s="1"/>
      <c r="K9" s="3"/>
      <c r="N9" s="21"/>
      <c r="O9" s="18"/>
      <c r="P9" s="17">
        <f>IF(ISBLANK(C5)=FALSE,1,"")</f>
        <v>1</v>
      </c>
      <c r="R9" s="17">
        <f>(R8+S8)/2</f>
        <v>50.5</v>
      </c>
      <c r="T9" s="17">
        <f>IF($C$8&gt;0,MIN(T3:T7),"")</f>
        <v>2</v>
      </c>
      <c r="U9" s="7">
        <f>$C$8/2</f>
        <v>10.5</v>
      </c>
    </row>
    <row r="10" spans="1:16" ht="15" customHeight="1">
      <c r="A10" s="5"/>
      <c r="B10" s="1"/>
      <c r="C10" s="1"/>
      <c r="D10" s="1"/>
      <c r="E10" s="1"/>
      <c r="F10" s="1"/>
      <c r="H10" s="1"/>
      <c r="I10" s="1"/>
      <c r="J10" s="1"/>
      <c r="K10" s="3"/>
      <c r="N10" s="17"/>
      <c r="O10" s="18"/>
      <c r="P10" s="17">
        <f>IF(ISBLANK(C6)=FALSE,1,"")</f>
        <v>1</v>
      </c>
    </row>
    <row r="11" spans="1:17" ht="15" customHeight="1">
      <c r="A11" s="4"/>
      <c r="B11" s="51" t="s">
        <v>2</v>
      </c>
      <c r="C11" s="52"/>
      <c r="D11" s="57">
        <f>IF($C$8&gt;0,MIN(N3:N7),"")</f>
        <v>1</v>
      </c>
      <c r="E11" s="1"/>
      <c r="F11" s="1"/>
      <c r="G11" s="1"/>
      <c r="H11" s="1"/>
      <c r="I11" s="1"/>
      <c r="J11" s="1"/>
      <c r="K11" s="3"/>
      <c r="N11" s="17"/>
      <c r="O11" s="18"/>
      <c r="P11" s="38">
        <f>IF(ISBLANK(C7)=FALSE,1,"")</f>
        <v>1</v>
      </c>
      <c r="Q11" s="17">
        <f>IF($C$8&gt;0,D11,0)</f>
        <v>1</v>
      </c>
    </row>
    <row r="12" spans="1:17" ht="15" customHeight="1">
      <c r="A12" s="5"/>
      <c r="B12" s="53"/>
      <c r="C12" s="54"/>
      <c r="D12" s="58"/>
      <c r="E12" s="1"/>
      <c r="F12" s="1"/>
      <c r="G12" s="1"/>
      <c r="H12" s="1"/>
      <c r="I12" s="1"/>
      <c r="J12" s="1"/>
      <c r="K12" s="3"/>
      <c r="N12" s="17"/>
      <c r="O12" s="18"/>
      <c r="P12" s="38">
        <f>SUM(P7:P11)</f>
        <v>5</v>
      </c>
      <c r="Q12" s="17">
        <f>IF($C$8&gt;0,D13,0)</f>
        <v>2</v>
      </c>
    </row>
    <row r="13" spans="1:17" ht="15" customHeight="1" thickBot="1">
      <c r="A13" s="4"/>
      <c r="B13" s="51" t="s">
        <v>1</v>
      </c>
      <c r="C13" s="52"/>
      <c r="D13" s="59">
        <f>IF(Q8&gt;0,R9,T9)</f>
        <v>2</v>
      </c>
      <c r="E13" s="1"/>
      <c r="F13" s="1"/>
      <c r="G13" s="1"/>
      <c r="H13" s="1"/>
      <c r="I13" s="1"/>
      <c r="J13" s="1"/>
      <c r="K13" s="3"/>
      <c r="N13" s="19"/>
      <c r="Q13" s="17">
        <f>IF($C$8&gt;0,D15,0)</f>
        <v>2.1904761904761907</v>
      </c>
    </row>
    <row r="14" spans="1:16" ht="15" customHeight="1" thickTop="1">
      <c r="A14" s="5"/>
      <c r="B14" s="53"/>
      <c r="C14" s="54"/>
      <c r="D14" s="60"/>
      <c r="E14" s="1"/>
      <c r="F14" s="1"/>
      <c r="G14" s="1"/>
      <c r="H14" s="1"/>
      <c r="I14" s="1"/>
      <c r="J14" s="1"/>
      <c r="K14" s="3"/>
      <c r="N14" s="24">
        <f>IF(AND(C3&gt;0,D3&gt;=$O$14),B3,"")</f>
      </c>
      <c r="O14" s="26">
        <f>$C$8/2</f>
        <v>10.5</v>
      </c>
      <c r="P14" s="27" t="s">
        <v>16</v>
      </c>
    </row>
    <row r="15" spans="1:16" ht="15" customHeight="1">
      <c r="A15" s="4"/>
      <c r="B15" s="51" t="s">
        <v>7</v>
      </c>
      <c r="C15" s="52"/>
      <c r="D15" s="55">
        <f>IF($C$8&gt;0,E8/C8,"")</f>
        <v>2.1904761904761907</v>
      </c>
      <c r="E15" s="1"/>
      <c r="F15" s="1"/>
      <c r="G15" s="1"/>
      <c r="H15" s="1"/>
      <c r="I15" s="1"/>
      <c r="J15" s="1"/>
      <c r="K15" s="3"/>
      <c r="N15" s="20">
        <f>IF(AND(C4&gt;0,D4&gt;=$O$14),B4,"")</f>
        <v>2</v>
      </c>
      <c r="P15" s="17">
        <f>IF(P12&gt;0,0.5,"x")</f>
        <v>0.5</v>
      </c>
    </row>
    <row r="16" spans="1:16" ht="15" customHeight="1">
      <c r="A16" s="5"/>
      <c r="B16" s="53"/>
      <c r="C16" s="54"/>
      <c r="D16" s="56"/>
      <c r="E16" s="1"/>
      <c r="F16" s="1"/>
      <c r="G16" s="1"/>
      <c r="H16" s="1"/>
      <c r="I16" s="1"/>
      <c r="J16" s="1"/>
      <c r="K16" s="3"/>
      <c r="N16" s="20">
        <f>IF(AND(C5&gt;0,D5&gt;=$O$14),B5,"")</f>
        <v>3</v>
      </c>
      <c r="P16" s="17"/>
    </row>
    <row r="17" spans="3:16" ht="19.5" customHeight="1">
      <c r="C17" s="15"/>
      <c r="D17" s="47" t="s">
        <v>17</v>
      </c>
      <c r="E17" s="47" t="s">
        <v>18</v>
      </c>
      <c r="F17" s="15"/>
      <c r="G17" s="15"/>
      <c r="H17" s="15"/>
      <c r="I17" s="15"/>
      <c r="J17" s="15"/>
      <c r="K17" s="16"/>
      <c r="N17" s="20">
        <f>IF(AND(C6&gt;0,D6&gt;=$O$14),B6,"")</f>
        <v>4</v>
      </c>
      <c r="P17" s="17"/>
    </row>
    <row r="18" spans="1:14" ht="19.5" customHeight="1">
      <c r="A18" s="8"/>
      <c r="B18" s="8"/>
      <c r="C18" s="8"/>
      <c r="D18" s="47" t="s">
        <v>21</v>
      </c>
      <c r="E18" s="8"/>
      <c r="F18" s="8"/>
      <c r="G18" s="8"/>
      <c r="H18" s="8"/>
      <c r="I18" s="8"/>
      <c r="J18" s="8"/>
      <c r="K18" s="8"/>
      <c r="N18" s="21">
        <f>IF(AND(C7&gt;0,D7&gt;=$O$14),B7,"")</f>
        <v>5</v>
      </c>
    </row>
    <row r="19" spans="1:11" ht="15" customHeight="1">
      <c r="A19" s="1"/>
      <c r="B19" s="1"/>
      <c r="C19" s="1"/>
      <c r="D19" s="1"/>
      <c r="E19" s="1"/>
      <c r="F19" s="1"/>
      <c r="G19" s="1"/>
      <c r="H19" s="1"/>
      <c r="I19" s="1"/>
      <c r="J19" s="1"/>
      <c r="K19" s="1"/>
    </row>
    <row r="20" spans="1:10" ht="15" customHeight="1">
      <c r="A20" s="1"/>
      <c r="B20" s="1"/>
      <c r="C20" s="1"/>
      <c r="D20" s="1"/>
      <c r="E20" s="1"/>
      <c r="F20" s="1"/>
      <c r="G20" s="1"/>
      <c r="H20" s="1"/>
      <c r="I20" s="1"/>
      <c r="J20" s="1"/>
    </row>
    <row r="21" spans="1:10" ht="15" customHeight="1">
      <c r="A21" s="1"/>
      <c r="B21" s="1"/>
      <c r="C21" s="1"/>
      <c r="D21" s="1"/>
      <c r="E21" s="1"/>
      <c r="F21" s="1"/>
      <c r="G21" s="1"/>
      <c r="H21" s="1"/>
      <c r="I21" s="1"/>
      <c r="J21" s="1"/>
    </row>
  </sheetData>
  <sheetProtection password="CBAC" sheet="1" objects="1" scenarios="1"/>
  <mergeCells count="8">
    <mergeCell ref="Q1:U1"/>
    <mergeCell ref="B15:C16"/>
    <mergeCell ref="D15:D16"/>
    <mergeCell ref="B11:C12"/>
    <mergeCell ref="D11:D12"/>
    <mergeCell ref="B13:C14"/>
    <mergeCell ref="D13:D14"/>
    <mergeCell ref="C1:J1"/>
  </mergeCells>
  <dataValidations count="1">
    <dataValidation type="whole" allowBlank="1" showInputMessage="1" showErrorMessage="1" errorTitle="Wertebereich" error="Bitte Werte zwischen 0 und 20 eingeben!" sqref="C3:C7 W3:Y7">
      <formula1>0</formula1>
      <formula2>20</formula2>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E16" sqref="E16"/>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WASTL</dc:creator>
  <cp:keywords/>
  <dc:description/>
  <cp:lastModifiedBy>Zwerenz</cp:lastModifiedBy>
  <dcterms:created xsi:type="dcterms:W3CDTF">1998-12-03T23:06:14Z</dcterms:created>
  <dcterms:modified xsi:type="dcterms:W3CDTF">2022-07-07T14:06:25Z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-1690844265</vt:i4>
  </property>
  <property fmtid="{D5CDD505-2E9C-101B-9397-08002B2CF9AE}" pid="3" name="_EmailSubject">
    <vt:lpwstr>Letzte Aktion für das Produkt</vt:lpwstr>
  </property>
  <property fmtid="{D5CDD505-2E9C-101B-9397-08002B2CF9AE}" pid="4" name="_AuthorEmail">
    <vt:lpwstr>prof.zwerenz@t-online.de</vt:lpwstr>
  </property>
  <property fmtid="{D5CDD505-2E9C-101B-9397-08002B2CF9AE}" pid="5" name="_AuthorEmailDisplayName">
    <vt:lpwstr>Zwerenz</vt:lpwstr>
  </property>
  <property fmtid="{D5CDD505-2E9C-101B-9397-08002B2CF9AE}" pid="6" name="_ReviewingToolsShownOnce">
    <vt:lpwstr/>
  </property>
</Properties>
</file>